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320" tabRatio="881"/>
  </bookViews>
  <sheets>
    <sheet name="16.8.9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CR1_">#REF!</definedName>
    <definedName name="Excel_BuiltIn_Print_Area_1">#N/A</definedName>
    <definedName name="fdfdfdf">'[9]ST-2SD.ST'!$A$23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'[9]ST-2SD.ST'!$A$42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[10]Sheet1!$A$1:$D$117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6" l="1"/>
  <c r="N8" i="16"/>
  <c r="N9" i="16"/>
  <c r="N10" i="16"/>
  <c r="N11" i="16"/>
  <c r="N12" i="16"/>
  <c r="N13" i="16"/>
  <c r="N14" i="16"/>
  <c r="N15" i="16"/>
  <c r="N16" i="16"/>
  <c r="N6" i="16"/>
  <c r="I10" i="16" l="1"/>
  <c r="J10" i="16"/>
  <c r="K10" i="16"/>
  <c r="C10" i="16"/>
  <c r="D10" i="16"/>
  <c r="E10" i="16"/>
  <c r="F10" i="16"/>
  <c r="G10" i="16"/>
  <c r="H10" i="16"/>
  <c r="L10" i="16"/>
  <c r="C6" i="16" l="1"/>
  <c r="C16" i="16" s="1"/>
  <c r="L6" i="16"/>
  <c r="L16" i="16" s="1"/>
  <c r="G6" i="16"/>
  <c r="G16" i="16" s="1"/>
  <c r="K6" i="16"/>
  <c r="K16" i="16" s="1"/>
  <c r="J6" i="16"/>
  <c r="J16" i="16" s="1"/>
  <c r="I6" i="16"/>
  <c r="I16" i="16" s="1"/>
  <c r="D6" i="16"/>
  <c r="D16" i="16" s="1"/>
  <c r="E6" i="16"/>
  <c r="E16" i="16" s="1"/>
  <c r="H6" i="16"/>
  <c r="H16" i="16" s="1"/>
  <c r="F6" i="16"/>
  <c r="F16" i="16" s="1"/>
  <c r="C17" i="16" l="1"/>
  <c r="D17" i="16" s="1"/>
  <c r="E17" i="16" s="1"/>
  <c r="F17" i="16" s="1"/>
  <c r="G17" i="16" s="1"/>
  <c r="H17" i="16" s="1"/>
  <c r="I17" i="16" s="1"/>
  <c r="J17" i="16" s="1"/>
  <c r="K17" i="16" s="1"/>
  <c r="L17" i="16" s="1"/>
</calcChain>
</file>

<file path=xl/sharedStrings.xml><?xml version="1.0" encoding="utf-8"?>
<sst xmlns="http://schemas.openxmlformats.org/spreadsheetml/2006/main" count="25" uniqueCount="25">
  <si>
    <t>Ödəniş müddətinin bitməsinə qalan günlər</t>
  </si>
  <si>
    <t>Ani</t>
  </si>
  <si>
    <t>1 - 7 gün</t>
  </si>
  <si>
    <t>1-2 il</t>
  </si>
  <si>
    <t>5 ildən çox</t>
  </si>
  <si>
    <t>Aktivlər</t>
  </si>
  <si>
    <t>Qiymətli kağızlar</t>
  </si>
  <si>
    <t>Öhdəliklər</t>
  </si>
  <si>
    <t>Kredit təşkilatları və digər maliyyə institutlarından cəlb edilmiş vəsaitlər</t>
  </si>
  <si>
    <t>tələbli depozitlər</t>
  </si>
  <si>
    <t>müddətli depozitlər</t>
  </si>
  <si>
    <t>Likvidlik "qəpi"</t>
  </si>
  <si>
    <t>8-30 gün</t>
  </si>
  <si>
    <t>30-90 gün</t>
  </si>
  <si>
    <t>90-180 gün</t>
  </si>
  <si>
    <t>180-365 gün</t>
  </si>
  <si>
    <t>2-3 il</t>
  </si>
  <si>
    <t>3-5 il</t>
  </si>
  <si>
    <t xml:space="preserve">Müştərilərə verilmiş kreditlər </t>
  </si>
  <si>
    <t>Kredit təşkilarına və digər maliyyə institutlarına verilmiş kreditlər və depozitlər</t>
  </si>
  <si>
    <t>AMB-nın kreditləri</t>
  </si>
  <si>
    <t>Kumiliyativ qəp</t>
  </si>
  <si>
    <t>Faiz riskinə həssaslıq üzrə təsnifat</t>
  </si>
  <si>
    <t>Ödəmə müddətli imtiyazlı səhmlər daxil olmaqla, bank tərəfindən buraxılmış subordinasiyalı borc və sair bu qəbildən olan borc öhdəlikləri</t>
  </si>
  <si>
    <t>min manatla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</si>
</sst>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Palatino Linotype"/>
      <family val="1"/>
      <charset val="204"/>
    </font>
    <font>
      <sz val="10"/>
      <name val="Palatino Linotype"/>
      <family val="1"/>
    </font>
    <font>
      <sz val="10"/>
      <name val="Times New Roman"/>
      <family val="1"/>
    </font>
    <font>
      <i/>
      <sz val="10"/>
      <color rgb="FF000000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</cellStyleXfs>
  <cellXfs count="15">
    <xf numFmtId="0" fontId="0" fillId="0" borderId="0" xfId="0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11" fillId="0" borderId="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 wrapText="1"/>
    </xf>
    <xf numFmtId="0" fontId="10" fillId="3" borderId="1" xfId="5" applyNumberFormat="1" applyFont="1" applyFill="1" applyBorder="1" applyAlignment="1" applyProtection="1">
      <alignment vertical="center" wrapText="1"/>
    </xf>
    <xf numFmtId="167" fontId="3" fillId="2" borderId="1" xfId="1" applyNumberFormat="1" applyFont="1" applyFill="1" applyBorder="1" applyAlignment="1">
      <alignment horizontal="center" vertical="center"/>
    </xf>
    <xf numFmtId="167" fontId="9" fillId="0" borderId="1" xfId="1" applyNumberFormat="1" applyFont="1" applyFill="1" applyBorder="1" applyAlignment="1">
      <alignment horizontal="center" vertical="center"/>
    </xf>
    <xf numFmtId="167" fontId="0" fillId="0" borderId="0" xfId="0" applyNumberFormat="1"/>
  </cellXfs>
  <cellStyles count="6">
    <cellStyle name="Comma" xfId="1" builtinId="3"/>
    <cellStyle name="Comma 2" xfId="2"/>
    <cellStyle name="Normal" xfId="0" builtinId="0"/>
    <cellStyle name="Normal 2" xfId="3"/>
    <cellStyle name="Normal 3" xfId="4"/>
    <cellStyle name="Normal_PRUDENSIAL_1NNN_MMYY1-YENI-unprotecte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Monetary%20Policy/New%20Monpol/AUG/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alzon/Stress/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FSO%20Tables/EUR%20Tables/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SO%20Tables/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attn001/Local%20Settings/Temporary%20Internet%20Files/OLKB0/Capital%20Adequacy/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N17"/>
  <sheetViews>
    <sheetView tabSelected="1" zoomScale="90" zoomScaleNormal="90" zoomScaleSheetLayoutView="100" workbookViewId="0">
      <selection activeCell="N6" sqref="N6"/>
    </sheetView>
  </sheetViews>
  <sheetFormatPr defaultRowHeight="20.25" customHeight="1" x14ac:dyDescent="0.25"/>
  <cols>
    <col min="1" max="1" width="9.140625" style="3"/>
    <col min="2" max="2" width="71.85546875" style="3" bestFit="1" customWidth="1"/>
    <col min="3" max="7" width="10.7109375" style="3" customWidth="1"/>
    <col min="8" max="8" width="12.5703125" style="3" customWidth="1"/>
    <col min="9" max="12" width="10.7109375" style="3" customWidth="1"/>
    <col min="13" max="13" width="9.140625" style="3"/>
    <col min="14" max="14" width="11.140625" style="3" bestFit="1" customWidth="1"/>
    <col min="15" max="16384" width="9.140625" style="3"/>
  </cols>
  <sheetData>
    <row r="2" spans="2:14" ht="15" customHeight="1" x14ac:dyDescent="0.25">
      <c r="B2" s="1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4" ht="12" customHeight="1" x14ac:dyDescent="0.25"/>
    <row r="4" spans="2:14" ht="13.5" customHeight="1" x14ac:dyDescent="0.25">
      <c r="B4" s="3">
        <v>46295</v>
      </c>
      <c r="K4" s="4" t="s">
        <v>24</v>
      </c>
    </row>
    <row r="5" spans="2:14" ht="20.25" customHeight="1" x14ac:dyDescent="0.25">
      <c r="B5" s="5" t="s">
        <v>0</v>
      </c>
      <c r="C5" s="6" t="s">
        <v>1</v>
      </c>
      <c r="D5" s="5" t="s">
        <v>2</v>
      </c>
      <c r="E5" s="5" t="s">
        <v>12</v>
      </c>
      <c r="F5" s="5" t="s">
        <v>13</v>
      </c>
      <c r="G5" s="7" t="s">
        <v>14</v>
      </c>
      <c r="H5" s="5" t="s">
        <v>15</v>
      </c>
      <c r="I5" s="5" t="s">
        <v>3</v>
      </c>
      <c r="J5" s="5" t="s">
        <v>16</v>
      </c>
      <c r="K5" s="6" t="s">
        <v>17</v>
      </c>
      <c r="L5" s="6" t="s">
        <v>4</v>
      </c>
    </row>
    <row r="6" spans="2:14" ht="20.25" customHeight="1" x14ac:dyDescent="0.25">
      <c r="B6" s="8" t="s">
        <v>5</v>
      </c>
      <c r="C6" s="12">
        <f t="shared" ref="C6:L6" si="0">SUM(C7:C9)</f>
        <v>63911.1</v>
      </c>
      <c r="D6" s="12">
        <f t="shared" si="0"/>
        <v>41256.160000000003</v>
      </c>
      <c r="E6" s="12">
        <f t="shared" si="0"/>
        <v>39459.129999999997</v>
      </c>
      <c r="F6" s="12">
        <f t="shared" si="0"/>
        <v>65542.38</v>
      </c>
      <c r="G6" s="12">
        <f t="shared" si="0"/>
        <v>82702.899999999994</v>
      </c>
      <c r="H6" s="12">
        <f t="shared" si="0"/>
        <v>113069.21</v>
      </c>
      <c r="I6" s="12">
        <f t="shared" si="0"/>
        <v>258553.43999999997</v>
      </c>
      <c r="J6" s="12">
        <f t="shared" si="0"/>
        <v>269071.77999999997</v>
      </c>
      <c r="K6" s="12">
        <f t="shared" si="0"/>
        <v>136565.85</v>
      </c>
      <c r="L6" s="12">
        <f t="shared" si="0"/>
        <v>207088.58199999994</v>
      </c>
      <c r="N6" s="14">
        <f>SUM(C6:L6)</f>
        <v>1277220.5320000001</v>
      </c>
    </row>
    <row r="7" spans="2:14" ht="20.25" customHeight="1" x14ac:dyDescent="0.25">
      <c r="B7" s="9" t="s">
        <v>6</v>
      </c>
      <c r="C7" s="13">
        <v>11738.7</v>
      </c>
      <c r="D7" s="13">
        <v>1000</v>
      </c>
      <c r="E7" s="13">
        <v>26343.239999999998</v>
      </c>
      <c r="F7" s="13">
        <v>35447.729999999996</v>
      </c>
      <c r="G7" s="13">
        <v>62816.76</v>
      </c>
      <c r="H7" s="13">
        <v>24659.67</v>
      </c>
      <c r="I7" s="13">
        <v>799</v>
      </c>
      <c r="J7" s="13">
        <v>500</v>
      </c>
      <c r="K7" s="13">
        <v>0</v>
      </c>
      <c r="L7" s="13">
        <v>0</v>
      </c>
      <c r="N7" s="14">
        <f>SUM(C7:L7)</f>
        <v>163305.09999999998</v>
      </c>
    </row>
    <row r="8" spans="2:14" ht="20.25" customHeight="1" x14ac:dyDescent="0.25">
      <c r="B8" s="10" t="s">
        <v>18</v>
      </c>
      <c r="C8" s="13">
        <v>2072.4</v>
      </c>
      <c r="D8" s="13">
        <v>256.16000000000003</v>
      </c>
      <c r="E8" s="13">
        <v>2452.69</v>
      </c>
      <c r="F8" s="13">
        <v>16938.16</v>
      </c>
      <c r="G8" s="13">
        <v>19361.14</v>
      </c>
      <c r="H8" s="13">
        <v>86465.540000000008</v>
      </c>
      <c r="I8" s="13">
        <v>256288.86</v>
      </c>
      <c r="J8" s="13">
        <v>265912.68</v>
      </c>
      <c r="K8" s="13">
        <v>136565.85</v>
      </c>
      <c r="L8" s="13">
        <v>198588.58199999994</v>
      </c>
      <c r="N8" s="14">
        <f>SUM(C8:L8)</f>
        <v>984902.06199999992</v>
      </c>
    </row>
    <row r="9" spans="2:14" ht="20.25" customHeight="1" x14ac:dyDescent="0.25">
      <c r="B9" s="10" t="s">
        <v>19</v>
      </c>
      <c r="C9" s="13">
        <v>50100</v>
      </c>
      <c r="D9" s="13">
        <v>40000</v>
      </c>
      <c r="E9" s="13">
        <v>10663.2</v>
      </c>
      <c r="F9" s="13">
        <v>13156.49</v>
      </c>
      <c r="G9" s="13">
        <v>525</v>
      </c>
      <c r="H9" s="13">
        <v>1944</v>
      </c>
      <c r="I9" s="13">
        <v>1465.58</v>
      </c>
      <c r="J9" s="13">
        <v>2659.1</v>
      </c>
      <c r="K9" s="13">
        <v>0</v>
      </c>
      <c r="L9" s="13">
        <v>8500</v>
      </c>
      <c r="N9" s="14">
        <f>SUM(C9:L9)</f>
        <v>129013.37000000001</v>
      </c>
    </row>
    <row r="10" spans="2:14" ht="20.25" customHeight="1" x14ac:dyDescent="0.25">
      <c r="B10" s="8" t="s">
        <v>7</v>
      </c>
      <c r="C10" s="12">
        <f t="shared" ref="C10:L10" si="1">SUM(C11:C15)</f>
        <v>138091.54</v>
      </c>
      <c r="D10" s="12">
        <f t="shared" si="1"/>
        <v>12130.83</v>
      </c>
      <c r="E10" s="12">
        <f t="shared" si="1"/>
        <v>47823.049999999996</v>
      </c>
      <c r="F10" s="12">
        <f t="shared" si="1"/>
        <v>77090.490000000005</v>
      </c>
      <c r="G10" s="12">
        <f t="shared" si="1"/>
        <v>103324.92</v>
      </c>
      <c r="H10" s="12">
        <f t="shared" si="1"/>
        <v>206818.68</v>
      </c>
      <c r="I10" s="12">
        <f t="shared" si="1"/>
        <v>158748.83000000002</v>
      </c>
      <c r="J10" s="12">
        <f t="shared" si="1"/>
        <v>82082.179999999993</v>
      </c>
      <c r="K10" s="12">
        <f t="shared" si="1"/>
        <v>15107.869999999999</v>
      </c>
      <c r="L10" s="12">
        <f t="shared" si="1"/>
        <v>205749.98000000004</v>
      </c>
      <c r="N10" s="14">
        <f>SUM(C10:L10)</f>
        <v>1046968.3700000001</v>
      </c>
    </row>
    <row r="11" spans="2:14" ht="20.25" customHeight="1" x14ac:dyDescent="0.25">
      <c r="B11" s="10" t="s">
        <v>20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N11" s="14">
        <f>SUM(C11:L11)</f>
        <v>0</v>
      </c>
    </row>
    <row r="12" spans="2:14" ht="20.25" customHeight="1" x14ac:dyDescent="0.25">
      <c r="B12" s="10" t="s">
        <v>8</v>
      </c>
      <c r="C12" s="13">
        <v>40673.020000000004</v>
      </c>
      <c r="D12" s="13">
        <v>18.16</v>
      </c>
      <c r="E12" s="13">
        <v>6795.46</v>
      </c>
      <c r="F12" s="13">
        <v>965.77</v>
      </c>
      <c r="G12" s="13">
        <v>3545.3999999999996</v>
      </c>
      <c r="H12" s="13">
        <v>34228.810000000005</v>
      </c>
      <c r="I12" s="13">
        <v>69293.2</v>
      </c>
      <c r="J12" s="13">
        <v>40597.440000000002</v>
      </c>
      <c r="K12" s="13">
        <v>9955.75</v>
      </c>
      <c r="L12" s="13">
        <v>197027.71000000002</v>
      </c>
      <c r="N12" s="14">
        <f>SUM(C12:L12)</f>
        <v>403100.72000000003</v>
      </c>
    </row>
    <row r="13" spans="2:14" ht="20.25" customHeight="1" x14ac:dyDescent="0.25">
      <c r="B13" s="9" t="s">
        <v>9</v>
      </c>
      <c r="C13" s="13">
        <v>97353.69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N13" s="14">
        <f>SUM(C13:L13)</f>
        <v>97353.69</v>
      </c>
    </row>
    <row r="14" spans="2:14" ht="20.25" customHeight="1" x14ac:dyDescent="0.25">
      <c r="B14" s="9" t="s">
        <v>10</v>
      </c>
      <c r="C14" s="13">
        <v>64.83</v>
      </c>
      <c r="D14" s="13">
        <v>12112.67</v>
      </c>
      <c r="E14" s="13">
        <v>41027.589999999997</v>
      </c>
      <c r="F14" s="13">
        <v>76124.72</v>
      </c>
      <c r="G14" s="13">
        <v>99779.520000000004</v>
      </c>
      <c r="H14" s="13">
        <v>172589.87</v>
      </c>
      <c r="I14" s="13">
        <v>89455.63</v>
      </c>
      <c r="J14" s="13">
        <v>41484.74</v>
      </c>
      <c r="K14" s="13">
        <v>5152.12</v>
      </c>
      <c r="L14" s="13">
        <v>222.27000000002562</v>
      </c>
      <c r="N14" s="14">
        <f>SUM(C14:L14)</f>
        <v>538013.96000000008</v>
      </c>
    </row>
    <row r="15" spans="2:14" ht="28.5" customHeight="1" x14ac:dyDescent="0.25">
      <c r="B15" s="11" t="s">
        <v>23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8500</v>
      </c>
      <c r="N15" s="14">
        <f>SUM(C15:L15)</f>
        <v>8500</v>
      </c>
    </row>
    <row r="16" spans="2:14" ht="20.25" customHeight="1" x14ac:dyDescent="0.25">
      <c r="B16" s="8" t="s">
        <v>11</v>
      </c>
      <c r="C16" s="12">
        <f t="shared" ref="C16:L16" si="2">C6-C10</f>
        <v>-74180.44</v>
      </c>
      <c r="D16" s="12">
        <f t="shared" si="2"/>
        <v>29125.33</v>
      </c>
      <c r="E16" s="12">
        <f t="shared" si="2"/>
        <v>-8363.9199999999983</v>
      </c>
      <c r="F16" s="12">
        <f t="shared" si="2"/>
        <v>-11548.11</v>
      </c>
      <c r="G16" s="12">
        <f t="shared" si="2"/>
        <v>-20622.020000000004</v>
      </c>
      <c r="H16" s="12">
        <f t="shared" si="2"/>
        <v>-93749.469999999987</v>
      </c>
      <c r="I16" s="12">
        <f t="shared" si="2"/>
        <v>99804.609999999957</v>
      </c>
      <c r="J16" s="12">
        <f t="shared" si="2"/>
        <v>186989.59999999998</v>
      </c>
      <c r="K16" s="12">
        <f t="shared" si="2"/>
        <v>121457.98000000001</v>
      </c>
      <c r="L16" s="12">
        <f t="shared" si="2"/>
        <v>1338.6019999998971</v>
      </c>
      <c r="N16" s="14">
        <f>SUM(C16:L16)</f>
        <v>230252.16199999984</v>
      </c>
    </row>
    <row r="17" spans="2:14" ht="20.25" customHeight="1" x14ac:dyDescent="0.25">
      <c r="B17" s="8" t="s">
        <v>21</v>
      </c>
      <c r="C17" s="12">
        <f>C16</f>
        <v>-74180.44</v>
      </c>
      <c r="D17" s="12">
        <f>C17+D16</f>
        <v>-45055.11</v>
      </c>
      <c r="E17" s="12">
        <f>D17+E16</f>
        <v>-53419.03</v>
      </c>
      <c r="F17" s="12">
        <f t="shared" ref="F17:L17" si="3">E17+F16</f>
        <v>-64967.14</v>
      </c>
      <c r="G17" s="12">
        <f t="shared" si="3"/>
        <v>-85589.16</v>
      </c>
      <c r="H17" s="12">
        <f t="shared" si="3"/>
        <v>-179338.63</v>
      </c>
      <c r="I17" s="12">
        <f t="shared" si="3"/>
        <v>-79534.020000000048</v>
      </c>
      <c r="J17" s="12">
        <f t="shared" si="3"/>
        <v>107455.57999999993</v>
      </c>
      <c r="K17" s="12">
        <f t="shared" si="3"/>
        <v>228913.55999999994</v>
      </c>
      <c r="L17" s="12">
        <f t="shared" si="3"/>
        <v>230252.16199999984</v>
      </c>
      <c r="N17" s="14"/>
    </row>
  </sheetData>
  <mergeCells count="1">
    <mergeCell ref="B2:L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2026-10-12T13:06:20Z</dcterms:modified>
</cp:coreProperties>
</file>